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mwarren/Dropbox/MSMC/Blended Cap/Continuity/"/>
    </mc:Choice>
  </mc:AlternateContent>
  <xr:revisionPtr revIDLastSave="24" documentId="8_{BBDE480F-6DB0-0448-90D6-A5D608701226}" xr6:coauthVersionLast="47" xr6:coauthVersionMax="47" xr10:uidLastSave="{882F5767-E75B-4C5A-A161-7726844913E9}"/>
  <bookViews>
    <workbookView xWindow="360" yWindow="500" windowWidth="28040" windowHeight="16480" xr2:uid="{2877A764-C8E5-FD4E-B778-1C918778BCA1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H46" i="1"/>
  <c r="E46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L3" i="1"/>
  <c r="I3" i="1"/>
  <c r="F3" i="1"/>
  <c r="N46" i="1"/>
  <c r="N47" i="1"/>
  <c r="H47" i="1"/>
  <c r="E47" i="1"/>
  <c r="K47" i="1"/>
  <c r="K48" i="1"/>
  <c r="E48" i="1"/>
  <c r="H48" i="1"/>
</calcChain>
</file>

<file path=xl/sharedStrings.xml><?xml version="1.0" encoding="utf-8"?>
<sst xmlns="http://schemas.openxmlformats.org/spreadsheetml/2006/main" count="52" uniqueCount="50">
  <si>
    <t>BCM Complexity Determined Quarterly Sample Template</t>
  </si>
  <si>
    <t>Age Categories</t>
  </si>
  <si>
    <t>BCM Amount for Category</t>
  </si>
  <si>
    <t>Doctor A Panel</t>
  </si>
  <si>
    <t>Total BCM Amount</t>
  </si>
  <si>
    <t>Doctor  B Panel</t>
  </si>
  <si>
    <t>Doctor  C Panel</t>
  </si>
  <si>
    <t>F Und 1</t>
  </si>
  <si>
    <t>F 1-4</t>
  </si>
  <si>
    <t>F 5-9</t>
  </si>
  <si>
    <t>F 10-14</t>
  </si>
  <si>
    <t>F 15-19</t>
  </si>
  <si>
    <t>F 20-24</t>
  </si>
  <si>
    <t>F 25-29</t>
  </si>
  <si>
    <t>F 30-34</t>
  </si>
  <si>
    <t>F 35-39</t>
  </si>
  <si>
    <t>F 40-44</t>
  </si>
  <si>
    <t>F 45-49</t>
  </si>
  <si>
    <t>F 50-54</t>
  </si>
  <si>
    <t>F 55-59</t>
  </si>
  <si>
    <t>F 60-64</t>
  </si>
  <si>
    <t>F 65-69</t>
  </si>
  <si>
    <t>F 70-74</t>
  </si>
  <si>
    <t>F 75-79</t>
  </si>
  <si>
    <t>F 80-84</t>
  </si>
  <si>
    <t>F 85-89</t>
  </si>
  <si>
    <t>F 90 and Over</t>
  </si>
  <si>
    <t>M Und 1</t>
  </si>
  <si>
    <t>M 1-4</t>
  </si>
  <si>
    <t>M 5-9</t>
  </si>
  <si>
    <t>M 10-14</t>
  </si>
  <si>
    <t>M 15-19</t>
  </si>
  <si>
    <t>M 20-24</t>
  </si>
  <si>
    <t>M 25-29</t>
  </si>
  <si>
    <t>M 30-34</t>
  </si>
  <si>
    <t>M 35-39</t>
  </si>
  <si>
    <t>M 40-44</t>
  </si>
  <si>
    <t>M 45-49</t>
  </si>
  <si>
    <t>M 50-54</t>
  </si>
  <si>
    <t>M 55-59</t>
  </si>
  <si>
    <t>M 60-64</t>
  </si>
  <si>
    <t>M 65-69</t>
  </si>
  <si>
    <t>M 70-74</t>
  </si>
  <si>
    <t>M 75-79</t>
  </si>
  <si>
    <t>M 80-84</t>
  </si>
  <si>
    <t>M 85-89</t>
  </si>
  <si>
    <t>M 90 and Over</t>
  </si>
  <si>
    <t>Panel Size:</t>
  </si>
  <si>
    <t>Average Capitation Rate:</t>
  </si>
  <si>
    <t>Complexity Percentage: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</si>
</sst>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/>
    <xf numFmtId="40" fontId="0" fillId="0" borderId="1" xfId="0" applyNumberFormat="1" applyBorder="1"/>
    <xf numFmtId="10" fontId="0" fillId="0" borderId="1" xfId="0" applyNumberForma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6" fontId="0" fillId="0" borderId="4" xfId="0" applyNumberFormat="1" applyBorder="1"/>
    <xf numFmtId="8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EB47-F637-AA4A-B6B2-9471F72EF168}">
  <dimension ref="A1:N50"/>
  <sheetViews>
    <sheetView tabSelected="1" workbookViewId="0">
      <pane ySplit="2" topLeftCell="A3" activePane="bottomLeft" state="frozen"/>
      <selection pane="bottomLeft" activeCell="J9" sqref="J9"/>
    </sheetView>
  </sheetViews>
  <sheetFormatPr defaultColWidth="11" defaultRowHeight="15.95"/>
  <cols>
    <col min="1" max="1" width="20.5" customWidth="1"/>
    <col min="2" max="2" width="17" customWidth="1"/>
    <col min="5" max="5" width="9.75" customWidth="1"/>
    <col min="6" max="6" width="12.875" customWidth="1"/>
    <col min="7" max="7" width="7.75" customWidth="1"/>
    <col min="8" max="8" width="11.625" customWidth="1"/>
    <col min="10" max="10" width="9.875" customWidth="1"/>
  </cols>
  <sheetData>
    <row r="1" spans="1:14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32.25">
      <c r="A2" s="7" t="s">
        <v>1</v>
      </c>
      <c r="B2" s="8" t="s">
        <v>2</v>
      </c>
      <c r="C2" s="9"/>
      <c r="D2" s="9"/>
      <c r="E2" s="8" t="s">
        <v>3</v>
      </c>
      <c r="F2" s="8" t="s">
        <v>4</v>
      </c>
      <c r="G2" s="8"/>
      <c r="H2" s="8" t="s">
        <v>5</v>
      </c>
      <c r="I2" s="8" t="s">
        <v>4</v>
      </c>
      <c r="J2" s="8"/>
      <c r="K2" s="8" t="s">
        <v>6</v>
      </c>
      <c r="L2" s="8" t="s">
        <v>4</v>
      </c>
      <c r="M2" s="8"/>
      <c r="N2" s="8"/>
    </row>
    <row r="3" spans="1:14" ht="15.75">
      <c r="A3" s="10" t="s">
        <v>7</v>
      </c>
      <c r="B3" s="3">
        <v>8.7100000000000009</v>
      </c>
      <c r="C3" s="2"/>
      <c r="D3" s="2"/>
      <c r="E3" s="2">
        <v>7</v>
      </c>
      <c r="F3" s="3">
        <f>B3*E3</f>
        <v>60.970000000000006</v>
      </c>
      <c r="G3" s="2"/>
      <c r="H3" s="2">
        <v>8</v>
      </c>
      <c r="I3" s="3">
        <f>B3*H3</f>
        <v>69.680000000000007</v>
      </c>
      <c r="J3" s="2"/>
      <c r="K3" s="2">
        <v>10</v>
      </c>
      <c r="L3" s="3">
        <f>B3*K3</f>
        <v>87.100000000000009</v>
      </c>
      <c r="M3" s="2"/>
      <c r="N3" s="11"/>
    </row>
    <row r="4" spans="1:14" ht="15.75">
      <c r="A4" s="12" t="s">
        <v>8</v>
      </c>
      <c r="B4" s="3">
        <v>7.95</v>
      </c>
      <c r="C4" s="2"/>
      <c r="D4" s="2"/>
      <c r="E4" s="2">
        <v>26</v>
      </c>
      <c r="F4" s="3">
        <f t="shared" ref="F4:F43" si="0">B4*E4</f>
        <v>206.70000000000002</v>
      </c>
      <c r="G4" s="2"/>
      <c r="H4" s="2">
        <v>27</v>
      </c>
      <c r="I4" s="3">
        <f t="shared" ref="I4:I43" si="1">B4*H4</f>
        <v>214.65</v>
      </c>
      <c r="J4" s="2"/>
      <c r="K4" s="2">
        <v>26</v>
      </c>
      <c r="L4" s="3">
        <f t="shared" ref="L4:L43" si="2">B4*K4</f>
        <v>206.70000000000002</v>
      </c>
      <c r="M4" s="2"/>
      <c r="N4" s="11"/>
    </row>
    <row r="5" spans="1:14" ht="15.75">
      <c r="A5" s="10" t="s">
        <v>9</v>
      </c>
      <c r="B5" s="3">
        <v>5.98</v>
      </c>
      <c r="C5" s="2"/>
      <c r="D5" s="2"/>
      <c r="E5" s="2">
        <v>50</v>
      </c>
      <c r="F5" s="3">
        <f t="shared" si="0"/>
        <v>299</v>
      </c>
      <c r="G5" s="2"/>
      <c r="H5" s="2">
        <v>26</v>
      </c>
      <c r="I5" s="3">
        <f t="shared" si="1"/>
        <v>155.48000000000002</v>
      </c>
      <c r="J5" s="2"/>
      <c r="K5" s="2">
        <v>44</v>
      </c>
      <c r="L5" s="3">
        <f t="shared" si="2"/>
        <v>263.12</v>
      </c>
      <c r="M5" s="2"/>
      <c r="N5" s="11"/>
    </row>
    <row r="6" spans="1:14" ht="15.75">
      <c r="A6" s="10" t="s">
        <v>10</v>
      </c>
      <c r="B6" s="3">
        <v>5.2</v>
      </c>
      <c r="C6" s="2"/>
      <c r="D6" s="2"/>
      <c r="E6" s="2">
        <v>89</v>
      </c>
      <c r="F6" s="3">
        <f t="shared" si="0"/>
        <v>462.8</v>
      </c>
      <c r="G6" s="2"/>
      <c r="H6" s="2">
        <v>35</v>
      </c>
      <c r="I6" s="3">
        <f t="shared" si="1"/>
        <v>182</v>
      </c>
      <c r="J6" s="2"/>
      <c r="K6" s="2">
        <v>32</v>
      </c>
      <c r="L6" s="3">
        <f t="shared" si="2"/>
        <v>166.4</v>
      </c>
      <c r="M6" s="2"/>
      <c r="N6" s="11"/>
    </row>
    <row r="7" spans="1:14" ht="15.75">
      <c r="A7" s="10" t="s">
        <v>11</v>
      </c>
      <c r="B7" s="3">
        <v>7.34</v>
      </c>
      <c r="C7" s="2"/>
      <c r="D7" s="2"/>
      <c r="E7" s="2">
        <v>65</v>
      </c>
      <c r="F7" s="3">
        <f t="shared" si="0"/>
        <v>477.09999999999997</v>
      </c>
      <c r="G7" s="2"/>
      <c r="H7" s="2">
        <v>44</v>
      </c>
      <c r="I7" s="3">
        <f t="shared" si="1"/>
        <v>322.95999999999998</v>
      </c>
      <c r="J7" s="2"/>
      <c r="K7" s="2">
        <v>27</v>
      </c>
      <c r="L7" s="3">
        <f t="shared" si="2"/>
        <v>198.18</v>
      </c>
      <c r="M7" s="2"/>
      <c r="N7" s="11"/>
    </row>
    <row r="8" spans="1:14" ht="15.75">
      <c r="A8" s="10" t="s">
        <v>12</v>
      </c>
      <c r="B8" s="3">
        <v>9.59</v>
      </c>
      <c r="C8" s="2"/>
      <c r="D8" s="2"/>
      <c r="E8" s="2">
        <v>43</v>
      </c>
      <c r="F8" s="3">
        <f t="shared" si="0"/>
        <v>412.37</v>
      </c>
      <c r="G8" s="2"/>
      <c r="H8" s="2">
        <v>28</v>
      </c>
      <c r="I8" s="3">
        <f t="shared" si="1"/>
        <v>268.52</v>
      </c>
      <c r="J8" s="2"/>
      <c r="K8" s="2">
        <v>21</v>
      </c>
      <c r="L8" s="3">
        <f t="shared" si="2"/>
        <v>201.39</v>
      </c>
      <c r="M8" s="2"/>
      <c r="N8" s="11"/>
    </row>
    <row r="9" spans="1:14" ht="15.75">
      <c r="A9" s="10" t="s">
        <v>13</v>
      </c>
      <c r="B9" s="3">
        <v>10.54</v>
      </c>
      <c r="C9" s="2"/>
      <c r="D9" s="2"/>
      <c r="E9" s="2">
        <v>41</v>
      </c>
      <c r="F9" s="3">
        <f t="shared" si="0"/>
        <v>432.14</v>
      </c>
      <c r="G9" s="2"/>
      <c r="H9" s="2">
        <v>46</v>
      </c>
      <c r="I9" s="3">
        <f t="shared" si="1"/>
        <v>484.84</v>
      </c>
      <c r="J9" s="2"/>
      <c r="K9" s="2">
        <v>41</v>
      </c>
      <c r="L9" s="3">
        <f t="shared" si="2"/>
        <v>432.14</v>
      </c>
      <c r="M9" s="2"/>
      <c r="N9" s="11"/>
    </row>
    <row r="10" spans="1:14" ht="15.75">
      <c r="A10" s="10" t="s">
        <v>14</v>
      </c>
      <c r="B10" s="3">
        <v>11.37</v>
      </c>
      <c r="C10" s="2"/>
      <c r="D10" s="2"/>
      <c r="E10" s="2">
        <v>50</v>
      </c>
      <c r="F10" s="3">
        <f t="shared" si="0"/>
        <v>568.5</v>
      </c>
      <c r="G10" s="2"/>
      <c r="H10" s="2">
        <v>41</v>
      </c>
      <c r="I10" s="3">
        <f t="shared" si="1"/>
        <v>466.16999999999996</v>
      </c>
      <c r="J10" s="2"/>
      <c r="K10" s="2">
        <v>41</v>
      </c>
      <c r="L10" s="3">
        <f t="shared" si="2"/>
        <v>466.16999999999996</v>
      </c>
      <c r="M10" s="2"/>
      <c r="N10" s="11"/>
    </row>
    <row r="11" spans="1:14" ht="15.75">
      <c r="A11" s="10" t="s">
        <v>15</v>
      </c>
      <c r="B11" s="3">
        <v>11.44</v>
      </c>
      <c r="C11" s="2"/>
      <c r="D11" s="2"/>
      <c r="E11" s="2">
        <v>55</v>
      </c>
      <c r="F11" s="3">
        <f t="shared" si="0"/>
        <v>629.19999999999993</v>
      </c>
      <c r="G11" s="2"/>
      <c r="H11" s="2">
        <v>55</v>
      </c>
      <c r="I11" s="3">
        <f t="shared" si="1"/>
        <v>629.19999999999993</v>
      </c>
      <c r="J11" s="2"/>
      <c r="K11" s="2">
        <v>43</v>
      </c>
      <c r="L11" s="3">
        <f t="shared" si="2"/>
        <v>491.91999999999996</v>
      </c>
      <c r="M11" s="2"/>
      <c r="N11" s="11"/>
    </row>
    <row r="12" spans="1:14" ht="15.75">
      <c r="A12" s="10" t="s">
        <v>16</v>
      </c>
      <c r="B12" s="3">
        <v>11.29</v>
      </c>
      <c r="C12" s="2"/>
      <c r="D12" s="2"/>
      <c r="E12" s="2">
        <v>68</v>
      </c>
      <c r="F12" s="3">
        <f t="shared" si="0"/>
        <v>767.71999999999991</v>
      </c>
      <c r="G12" s="2"/>
      <c r="H12" s="2">
        <v>38</v>
      </c>
      <c r="I12" s="3">
        <f t="shared" si="1"/>
        <v>429.02</v>
      </c>
      <c r="J12" s="2"/>
      <c r="K12" s="2">
        <v>34</v>
      </c>
      <c r="L12" s="3">
        <f t="shared" si="2"/>
        <v>383.85999999999996</v>
      </c>
      <c r="M12" s="2"/>
      <c r="N12" s="11"/>
    </row>
    <row r="13" spans="1:14" ht="15.75">
      <c r="A13" s="10" t="s">
        <v>17</v>
      </c>
      <c r="B13" s="3">
        <v>11.54</v>
      </c>
      <c r="C13" s="2"/>
      <c r="D13" s="2"/>
      <c r="E13" s="2">
        <v>39</v>
      </c>
      <c r="F13" s="3">
        <f t="shared" si="0"/>
        <v>450.05999999999995</v>
      </c>
      <c r="G13" s="2"/>
      <c r="H13" s="2">
        <v>49</v>
      </c>
      <c r="I13" s="3">
        <f t="shared" si="1"/>
        <v>565.45999999999992</v>
      </c>
      <c r="J13" s="2"/>
      <c r="K13" s="2">
        <v>30</v>
      </c>
      <c r="L13" s="3">
        <f t="shared" si="2"/>
        <v>346.2</v>
      </c>
      <c r="M13" s="2"/>
      <c r="N13" s="11"/>
    </row>
    <row r="14" spans="1:14" ht="15.75">
      <c r="A14" s="10" t="s">
        <v>18</v>
      </c>
      <c r="B14" s="3">
        <v>12.43</v>
      </c>
      <c r="C14" s="2"/>
      <c r="D14" s="2"/>
      <c r="E14" s="2">
        <v>49</v>
      </c>
      <c r="F14" s="3">
        <f t="shared" si="0"/>
        <v>609.06999999999994</v>
      </c>
      <c r="G14" s="2"/>
      <c r="H14" s="2">
        <v>51</v>
      </c>
      <c r="I14" s="3">
        <f t="shared" si="1"/>
        <v>633.92999999999995</v>
      </c>
      <c r="J14" s="2"/>
      <c r="K14" s="2">
        <v>29</v>
      </c>
      <c r="L14" s="3">
        <f t="shared" si="2"/>
        <v>360.46999999999997</v>
      </c>
      <c r="M14" s="2"/>
      <c r="N14" s="11"/>
    </row>
    <row r="15" spans="1:14" ht="15.75">
      <c r="A15" s="10" t="s">
        <v>19</v>
      </c>
      <c r="B15" s="3">
        <v>13.02</v>
      </c>
      <c r="C15" s="2"/>
      <c r="D15" s="2"/>
      <c r="E15" s="2">
        <v>39</v>
      </c>
      <c r="F15" s="3">
        <f t="shared" si="0"/>
        <v>507.78</v>
      </c>
      <c r="G15" s="2"/>
      <c r="H15" s="2">
        <v>50</v>
      </c>
      <c r="I15" s="3">
        <f t="shared" si="1"/>
        <v>651</v>
      </c>
      <c r="J15" s="2"/>
      <c r="K15" s="2">
        <v>34</v>
      </c>
      <c r="L15" s="3">
        <f t="shared" si="2"/>
        <v>442.68</v>
      </c>
      <c r="M15" s="2"/>
      <c r="N15" s="11"/>
    </row>
    <row r="16" spans="1:14" ht="15.75">
      <c r="A16" s="10" t="s">
        <v>20</v>
      </c>
      <c r="B16" s="3">
        <v>12.27</v>
      </c>
      <c r="C16" s="2"/>
      <c r="D16" s="2"/>
      <c r="E16" s="2">
        <v>36</v>
      </c>
      <c r="F16" s="3">
        <f t="shared" si="0"/>
        <v>441.71999999999997</v>
      </c>
      <c r="G16" s="2"/>
      <c r="H16" s="2">
        <v>74</v>
      </c>
      <c r="I16" s="3">
        <f t="shared" si="1"/>
        <v>907.98</v>
      </c>
      <c r="J16" s="2"/>
      <c r="K16" s="2">
        <v>34</v>
      </c>
      <c r="L16" s="3">
        <f t="shared" si="2"/>
        <v>417.18</v>
      </c>
      <c r="M16" s="2"/>
      <c r="N16" s="11"/>
    </row>
    <row r="17" spans="1:14" ht="15.75">
      <c r="A17" s="10" t="s">
        <v>21</v>
      </c>
      <c r="B17" s="3">
        <v>13.09</v>
      </c>
      <c r="C17" s="2"/>
      <c r="D17" s="2"/>
      <c r="E17" s="2">
        <v>33</v>
      </c>
      <c r="F17" s="3">
        <f t="shared" si="0"/>
        <v>431.96999999999997</v>
      </c>
      <c r="G17" s="2"/>
      <c r="H17" s="2">
        <v>60</v>
      </c>
      <c r="I17" s="3">
        <f t="shared" si="1"/>
        <v>785.4</v>
      </c>
      <c r="J17" s="2"/>
      <c r="K17" s="2">
        <v>38</v>
      </c>
      <c r="L17" s="3">
        <f t="shared" si="2"/>
        <v>497.42</v>
      </c>
      <c r="M17" s="2"/>
      <c r="N17" s="11"/>
    </row>
    <row r="18" spans="1:14" ht="15.75">
      <c r="A18" s="10" t="s">
        <v>22</v>
      </c>
      <c r="B18" s="3">
        <v>14.26</v>
      </c>
      <c r="C18" s="2"/>
      <c r="D18" s="2"/>
      <c r="E18" s="2">
        <v>24</v>
      </c>
      <c r="F18" s="3">
        <f t="shared" si="0"/>
        <v>342.24</v>
      </c>
      <c r="G18" s="2"/>
      <c r="H18" s="2">
        <v>32</v>
      </c>
      <c r="I18" s="3">
        <f t="shared" si="1"/>
        <v>456.32</v>
      </c>
      <c r="J18" s="2"/>
      <c r="K18" s="2">
        <v>31</v>
      </c>
      <c r="L18" s="3">
        <f t="shared" si="2"/>
        <v>442.06</v>
      </c>
      <c r="M18" s="2"/>
      <c r="N18" s="11"/>
    </row>
    <row r="19" spans="1:14" ht="15.75">
      <c r="A19" s="10" t="s">
        <v>23</v>
      </c>
      <c r="B19" s="3">
        <v>16.59</v>
      </c>
      <c r="C19" s="2"/>
      <c r="D19" s="2"/>
      <c r="E19" s="2">
        <v>17</v>
      </c>
      <c r="F19" s="3">
        <f t="shared" si="0"/>
        <v>282.02999999999997</v>
      </c>
      <c r="G19" s="2"/>
      <c r="H19" s="2">
        <v>29</v>
      </c>
      <c r="I19" s="3">
        <f t="shared" si="1"/>
        <v>481.11</v>
      </c>
      <c r="J19" s="2"/>
      <c r="K19" s="2">
        <v>25</v>
      </c>
      <c r="L19" s="3">
        <f t="shared" si="2"/>
        <v>414.75</v>
      </c>
      <c r="M19" s="2"/>
      <c r="N19" s="11"/>
    </row>
    <row r="20" spans="1:14" ht="15.75">
      <c r="A20" s="10" t="s">
        <v>24</v>
      </c>
      <c r="B20" s="3">
        <v>17.29</v>
      </c>
      <c r="C20" s="2"/>
      <c r="D20" s="2"/>
      <c r="E20" s="2">
        <v>13</v>
      </c>
      <c r="F20" s="3">
        <f t="shared" si="0"/>
        <v>224.76999999999998</v>
      </c>
      <c r="G20" s="2"/>
      <c r="H20" s="2">
        <v>12</v>
      </c>
      <c r="I20" s="3">
        <f t="shared" si="1"/>
        <v>207.48</v>
      </c>
      <c r="J20" s="2"/>
      <c r="K20" s="2">
        <v>7</v>
      </c>
      <c r="L20" s="3">
        <f t="shared" si="2"/>
        <v>121.03</v>
      </c>
      <c r="M20" s="2"/>
      <c r="N20" s="11"/>
    </row>
    <row r="21" spans="1:14" ht="15.75">
      <c r="A21" s="10" t="s">
        <v>25</v>
      </c>
      <c r="B21" s="3">
        <v>16.55</v>
      </c>
      <c r="C21" s="2"/>
      <c r="D21" s="2"/>
      <c r="E21" s="2">
        <v>4</v>
      </c>
      <c r="F21" s="3">
        <f t="shared" si="0"/>
        <v>66.2</v>
      </c>
      <c r="G21" s="2"/>
      <c r="H21" s="2">
        <v>11</v>
      </c>
      <c r="I21" s="3">
        <f t="shared" si="1"/>
        <v>182.05</v>
      </c>
      <c r="J21" s="2"/>
      <c r="K21" s="2">
        <v>7</v>
      </c>
      <c r="L21" s="3">
        <f t="shared" si="2"/>
        <v>115.85000000000001</v>
      </c>
      <c r="M21" s="2"/>
      <c r="N21" s="11"/>
    </row>
    <row r="22" spans="1:14" ht="15.75">
      <c r="A22" s="10" t="s">
        <v>26</v>
      </c>
      <c r="B22" s="3">
        <v>13.82</v>
      </c>
      <c r="C22" s="2"/>
      <c r="D22" s="2"/>
      <c r="E22" s="2">
        <v>3</v>
      </c>
      <c r="F22" s="3">
        <f t="shared" si="0"/>
        <v>41.46</v>
      </c>
      <c r="G22" s="2"/>
      <c r="H22" s="2">
        <v>2</v>
      </c>
      <c r="I22" s="3">
        <f t="shared" si="1"/>
        <v>27.64</v>
      </c>
      <c r="J22" s="2"/>
      <c r="K22" s="2">
        <v>4</v>
      </c>
      <c r="L22" s="3">
        <f t="shared" si="2"/>
        <v>55.28</v>
      </c>
      <c r="M22" s="2"/>
      <c r="N22" s="11"/>
    </row>
    <row r="23" spans="1:14" ht="15.75">
      <c r="A23" s="10"/>
      <c r="B23" s="3"/>
      <c r="C23" s="2"/>
      <c r="D23" s="2"/>
      <c r="E23" s="2"/>
      <c r="F23" s="3"/>
      <c r="G23" s="2"/>
      <c r="H23" s="2"/>
      <c r="I23" s="3"/>
      <c r="J23" s="2"/>
      <c r="K23" s="2"/>
      <c r="L23" s="3"/>
      <c r="M23" s="2"/>
      <c r="N23" s="11"/>
    </row>
    <row r="24" spans="1:14" ht="15.75">
      <c r="A24" s="10" t="s">
        <v>27</v>
      </c>
      <c r="B24" s="3">
        <v>9.24</v>
      </c>
      <c r="C24" s="2"/>
      <c r="D24" s="2"/>
      <c r="E24" s="2">
        <v>8</v>
      </c>
      <c r="F24" s="3">
        <f t="shared" si="0"/>
        <v>73.92</v>
      </c>
      <c r="G24" s="2"/>
      <c r="H24" s="2">
        <v>7</v>
      </c>
      <c r="I24" s="3">
        <f t="shared" si="1"/>
        <v>64.680000000000007</v>
      </c>
      <c r="J24" s="2"/>
      <c r="K24" s="2">
        <v>9</v>
      </c>
      <c r="L24" s="3">
        <f t="shared" si="2"/>
        <v>83.16</v>
      </c>
      <c r="M24" s="2"/>
      <c r="N24" s="11"/>
    </row>
    <row r="25" spans="1:14" ht="15.75">
      <c r="A25" s="10" t="s">
        <v>28</v>
      </c>
      <c r="B25" s="3">
        <v>8.26</v>
      </c>
      <c r="C25" s="2"/>
      <c r="D25" s="2"/>
      <c r="E25" s="2">
        <v>29</v>
      </c>
      <c r="F25" s="3">
        <f t="shared" si="0"/>
        <v>239.54</v>
      </c>
      <c r="G25" s="2"/>
      <c r="H25" s="2">
        <v>41</v>
      </c>
      <c r="I25" s="3">
        <f t="shared" si="1"/>
        <v>338.65999999999997</v>
      </c>
      <c r="J25" s="2"/>
      <c r="K25" s="2">
        <v>38</v>
      </c>
      <c r="L25" s="3">
        <f t="shared" si="2"/>
        <v>313.88</v>
      </c>
      <c r="M25" s="2"/>
      <c r="N25" s="11"/>
    </row>
    <row r="26" spans="1:14" ht="15.75">
      <c r="A26" s="10" t="s">
        <v>29</v>
      </c>
      <c r="B26" s="3">
        <v>6.23</v>
      </c>
      <c r="C26" s="2"/>
      <c r="D26" s="2"/>
      <c r="E26" s="2">
        <v>59</v>
      </c>
      <c r="F26" s="3">
        <f t="shared" si="0"/>
        <v>367.57000000000005</v>
      </c>
      <c r="G26" s="2"/>
      <c r="H26" s="2">
        <v>33</v>
      </c>
      <c r="I26" s="3">
        <f t="shared" si="1"/>
        <v>205.59</v>
      </c>
      <c r="J26" s="2"/>
      <c r="K26" s="2">
        <v>43</v>
      </c>
      <c r="L26" s="3">
        <f t="shared" si="2"/>
        <v>267.89000000000004</v>
      </c>
      <c r="M26" s="2"/>
      <c r="N26" s="11"/>
    </row>
    <row r="27" spans="1:14" ht="15.75">
      <c r="A27" s="10" t="s">
        <v>30</v>
      </c>
      <c r="B27" s="3">
        <v>5.36</v>
      </c>
      <c r="C27" s="2"/>
      <c r="D27" s="2"/>
      <c r="E27" s="2">
        <v>82</v>
      </c>
      <c r="F27" s="3">
        <f t="shared" si="0"/>
        <v>439.52000000000004</v>
      </c>
      <c r="G27" s="2"/>
      <c r="H27" s="2">
        <v>33</v>
      </c>
      <c r="I27" s="3">
        <f t="shared" si="1"/>
        <v>176.88000000000002</v>
      </c>
      <c r="J27" s="2"/>
      <c r="K27" s="2">
        <v>43</v>
      </c>
      <c r="L27" s="3">
        <f t="shared" si="2"/>
        <v>230.48000000000002</v>
      </c>
      <c r="M27" s="2"/>
      <c r="N27" s="11"/>
    </row>
    <row r="28" spans="1:14" ht="15.75">
      <c r="A28" s="10" t="s">
        <v>31</v>
      </c>
      <c r="B28" s="3">
        <v>5.36</v>
      </c>
      <c r="C28" s="2"/>
      <c r="D28" s="2"/>
      <c r="E28" s="2">
        <v>73</v>
      </c>
      <c r="F28" s="3">
        <f t="shared" si="0"/>
        <v>391.28000000000003</v>
      </c>
      <c r="G28" s="2"/>
      <c r="H28" s="2">
        <v>28</v>
      </c>
      <c r="I28" s="3">
        <f t="shared" si="1"/>
        <v>150.08000000000001</v>
      </c>
      <c r="J28" s="2"/>
      <c r="K28" s="2">
        <v>46</v>
      </c>
      <c r="L28" s="3">
        <f t="shared" si="2"/>
        <v>246.56</v>
      </c>
      <c r="M28" s="2"/>
      <c r="N28" s="11"/>
    </row>
    <row r="29" spans="1:14" ht="15.75">
      <c r="A29" s="10" t="s">
        <v>32</v>
      </c>
      <c r="B29" s="3">
        <v>6.3</v>
      </c>
      <c r="C29" s="2"/>
      <c r="D29" s="2"/>
      <c r="E29" s="2">
        <v>22</v>
      </c>
      <c r="F29" s="3">
        <f t="shared" si="0"/>
        <v>138.6</v>
      </c>
      <c r="G29" s="2"/>
      <c r="H29" s="2">
        <v>19</v>
      </c>
      <c r="I29" s="3">
        <f t="shared" si="1"/>
        <v>119.7</v>
      </c>
      <c r="J29" s="2"/>
      <c r="K29" s="2">
        <v>39</v>
      </c>
      <c r="L29" s="3">
        <f t="shared" si="2"/>
        <v>245.7</v>
      </c>
      <c r="M29" s="2"/>
      <c r="N29" s="11"/>
    </row>
    <row r="30" spans="1:14" ht="15.75">
      <c r="A30" s="10" t="s">
        <v>33</v>
      </c>
      <c r="B30" s="3">
        <v>6.73</v>
      </c>
      <c r="C30" s="2"/>
      <c r="D30" s="2"/>
      <c r="E30" s="2">
        <v>27</v>
      </c>
      <c r="F30" s="3">
        <f t="shared" si="0"/>
        <v>181.71</v>
      </c>
      <c r="G30" s="2"/>
      <c r="H30" s="2">
        <v>12</v>
      </c>
      <c r="I30" s="3">
        <f t="shared" si="1"/>
        <v>80.760000000000005</v>
      </c>
      <c r="J30" s="2"/>
      <c r="K30" s="2">
        <v>31</v>
      </c>
      <c r="L30" s="3">
        <f t="shared" si="2"/>
        <v>208.63000000000002</v>
      </c>
      <c r="M30" s="2"/>
      <c r="N30" s="11"/>
    </row>
    <row r="31" spans="1:14" ht="15.75">
      <c r="A31" s="10" t="s">
        <v>34</v>
      </c>
      <c r="B31" s="3">
        <v>6.88</v>
      </c>
      <c r="C31" s="2"/>
      <c r="D31" s="2"/>
      <c r="E31" s="2">
        <v>25</v>
      </c>
      <c r="F31" s="3">
        <f t="shared" si="0"/>
        <v>172</v>
      </c>
      <c r="G31" s="2"/>
      <c r="H31" s="2">
        <v>28</v>
      </c>
      <c r="I31" s="3">
        <f t="shared" si="1"/>
        <v>192.64</v>
      </c>
      <c r="J31" s="2"/>
      <c r="K31" s="2">
        <v>35</v>
      </c>
      <c r="L31" s="3">
        <f t="shared" si="2"/>
        <v>240.79999999999998</v>
      </c>
      <c r="M31" s="2"/>
      <c r="N31" s="11"/>
    </row>
    <row r="32" spans="1:14" ht="15.75">
      <c r="A32" s="10" t="s">
        <v>35</v>
      </c>
      <c r="B32" s="3">
        <v>7.8</v>
      </c>
      <c r="C32" s="2"/>
      <c r="D32" s="2"/>
      <c r="E32" s="2">
        <v>26</v>
      </c>
      <c r="F32" s="3">
        <f t="shared" si="0"/>
        <v>202.79999999999998</v>
      </c>
      <c r="G32" s="2"/>
      <c r="H32" s="2">
        <v>28</v>
      </c>
      <c r="I32" s="3">
        <f t="shared" si="1"/>
        <v>218.4</v>
      </c>
      <c r="J32" s="2"/>
      <c r="K32" s="2">
        <v>36</v>
      </c>
      <c r="L32" s="3">
        <f t="shared" si="2"/>
        <v>280.8</v>
      </c>
      <c r="M32" s="2"/>
      <c r="N32" s="11"/>
    </row>
    <row r="33" spans="1:14" ht="15.75">
      <c r="A33" s="10" t="s">
        <v>36</v>
      </c>
      <c r="B33" s="3">
        <v>7.87</v>
      </c>
      <c r="C33" s="2"/>
      <c r="D33" s="2"/>
      <c r="E33" s="2">
        <v>43</v>
      </c>
      <c r="F33" s="3">
        <f t="shared" si="0"/>
        <v>338.41</v>
      </c>
      <c r="G33" s="2"/>
      <c r="H33" s="2">
        <v>20</v>
      </c>
      <c r="I33" s="3">
        <f t="shared" si="1"/>
        <v>157.4</v>
      </c>
      <c r="J33" s="2"/>
      <c r="K33" s="2">
        <v>50</v>
      </c>
      <c r="L33" s="3">
        <f t="shared" si="2"/>
        <v>393.5</v>
      </c>
      <c r="M33" s="2"/>
      <c r="N33" s="11"/>
    </row>
    <row r="34" spans="1:14" ht="15.75">
      <c r="A34" s="10" t="s">
        <v>37</v>
      </c>
      <c r="B34" s="3">
        <v>8.2100000000000009</v>
      </c>
      <c r="C34" s="2"/>
      <c r="D34" s="2"/>
      <c r="E34" s="2">
        <v>30</v>
      </c>
      <c r="F34" s="3">
        <f t="shared" si="0"/>
        <v>246.3</v>
      </c>
      <c r="G34" s="2"/>
      <c r="H34" s="2">
        <v>22</v>
      </c>
      <c r="I34" s="3">
        <f t="shared" si="1"/>
        <v>180.62</v>
      </c>
      <c r="J34" s="2"/>
      <c r="K34" s="2">
        <v>42</v>
      </c>
      <c r="L34" s="3">
        <f t="shared" si="2"/>
        <v>344.82000000000005</v>
      </c>
      <c r="M34" s="2"/>
      <c r="N34" s="11"/>
    </row>
    <row r="35" spans="1:14" ht="15.75">
      <c r="A35" s="10" t="s">
        <v>38</v>
      </c>
      <c r="B35" s="3">
        <v>9.39</v>
      </c>
      <c r="C35" s="2"/>
      <c r="D35" s="2"/>
      <c r="E35" s="2">
        <v>26</v>
      </c>
      <c r="F35" s="3">
        <f t="shared" si="0"/>
        <v>244.14000000000001</v>
      </c>
      <c r="G35" s="2"/>
      <c r="H35" s="2">
        <v>28</v>
      </c>
      <c r="I35" s="3">
        <f t="shared" si="1"/>
        <v>262.92</v>
      </c>
      <c r="J35" s="2"/>
      <c r="K35" s="2">
        <v>47</v>
      </c>
      <c r="L35" s="3">
        <f t="shared" si="2"/>
        <v>441.33000000000004</v>
      </c>
      <c r="M35" s="2"/>
      <c r="N35" s="11"/>
    </row>
    <row r="36" spans="1:14" ht="15.75">
      <c r="A36" s="10" t="s">
        <v>39</v>
      </c>
      <c r="B36" s="3">
        <v>9.86</v>
      </c>
      <c r="C36" s="2"/>
      <c r="D36" s="2"/>
      <c r="E36" s="2">
        <v>32</v>
      </c>
      <c r="F36" s="3">
        <f t="shared" si="0"/>
        <v>315.52</v>
      </c>
      <c r="G36" s="2"/>
      <c r="H36" s="2">
        <v>36</v>
      </c>
      <c r="I36" s="3">
        <f t="shared" si="1"/>
        <v>354.96</v>
      </c>
      <c r="J36" s="2"/>
      <c r="K36" s="2">
        <v>48</v>
      </c>
      <c r="L36" s="3">
        <f t="shared" si="2"/>
        <v>473.28</v>
      </c>
      <c r="M36" s="2"/>
      <c r="N36" s="11"/>
    </row>
    <row r="37" spans="1:14" ht="15.75">
      <c r="A37" s="10" t="s">
        <v>40</v>
      </c>
      <c r="B37" s="3">
        <v>11.33</v>
      </c>
      <c r="C37" s="2"/>
      <c r="D37" s="2"/>
      <c r="E37" s="2">
        <v>24</v>
      </c>
      <c r="F37" s="3">
        <f t="shared" si="0"/>
        <v>271.92</v>
      </c>
      <c r="G37" s="2"/>
      <c r="H37" s="2">
        <v>31</v>
      </c>
      <c r="I37" s="3">
        <f t="shared" si="1"/>
        <v>351.23</v>
      </c>
      <c r="J37" s="2"/>
      <c r="K37" s="2">
        <v>57</v>
      </c>
      <c r="L37" s="3">
        <f t="shared" si="2"/>
        <v>645.81000000000006</v>
      </c>
      <c r="M37" s="2"/>
      <c r="N37" s="11"/>
    </row>
    <row r="38" spans="1:14" ht="15.75">
      <c r="A38" s="10" t="s">
        <v>41</v>
      </c>
      <c r="B38" s="3">
        <v>11.95</v>
      </c>
      <c r="C38" s="2"/>
      <c r="D38" s="2"/>
      <c r="E38" s="2">
        <v>18</v>
      </c>
      <c r="F38" s="3">
        <f t="shared" si="0"/>
        <v>215.1</v>
      </c>
      <c r="G38" s="2"/>
      <c r="H38" s="2">
        <v>44</v>
      </c>
      <c r="I38" s="3">
        <f t="shared" si="1"/>
        <v>525.79999999999995</v>
      </c>
      <c r="J38" s="2"/>
      <c r="K38" s="2">
        <v>76</v>
      </c>
      <c r="L38" s="3">
        <f t="shared" si="2"/>
        <v>908.19999999999993</v>
      </c>
      <c r="M38" s="2"/>
      <c r="N38" s="11"/>
    </row>
    <row r="39" spans="1:14" ht="15.75">
      <c r="A39" s="10" t="s">
        <v>42</v>
      </c>
      <c r="B39" s="3">
        <v>13.05</v>
      </c>
      <c r="C39" s="2"/>
      <c r="D39" s="2"/>
      <c r="E39" s="2">
        <v>13</v>
      </c>
      <c r="F39" s="3">
        <f t="shared" si="0"/>
        <v>169.65</v>
      </c>
      <c r="G39" s="2"/>
      <c r="H39" s="2">
        <v>20</v>
      </c>
      <c r="I39" s="3">
        <f t="shared" si="1"/>
        <v>261</v>
      </c>
      <c r="J39" s="2"/>
      <c r="K39" s="2">
        <v>58</v>
      </c>
      <c r="L39" s="3">
        <f t="shared" si="2"/>
        <v>756.90000000000009</v>
      </c>
      <c r="M39" s="2"/>
      <c r="N39" s="11"/>
    </row>
    <row r="40" spans="1:14" ht="15.75">
      <c r="A40" s="10" t="s">
        <v>43</v>
      </c>
      <c r="B40" s="3">
        <v>16.579999999999998</v>
      </c>
      <c r="C40" s="2"/>
      <c r="D40" s="2"/>
      <c r="E40" s="2">
        <v>15</v>
      </c>
      <c r="F40" s="3">
        <f t="shared" si="0"/>
        <v>248.7</v>
      </c>
      <c r="G40" s="2"/>
      <c r="H40" s="2">
        <v>13</v>
      </c>
      <c r="I40" s="3">
        <f t="shared" si="1"/>
        <v>215.53999999999996</v>
      </c>
      <c r="J40" s="2"/>
      <c r="K40" s="2">
        <v>33</v>
      </c>
      <c r="L40" s="3">
        <f t="shared" si="2"/>
        <v>547.14</v>
      </c>
      <c r="M40" s="2"/>
      <c r="N40" s="11"/>
    </row>
    <row r="41" spans="1:14" ht="15.75">
      <c r="A41" s="10" t="s">
        <v>44</v>
      </c>
      <c r="B41" s="3">
        <v>18.28</v>
      </c>
      <c r="C41" s="2"/>
      <c r="D41" s="2"/>
      <c r="E41" s="2">
        <v>6</v>
      </c>
      <c r="F41" s="3">
        <f t="shared" si="0"/>
        <v>109.68</v>
      </c>
      <c r="G41" s="2"/>
      <c r="H41" s="2">
        <v>12</v>
      </c>
      <c r="I41" s="3">
        <f t="shared" si="1"/>
        <v>219.36</v>
      </c>
      <c r="J41" s="2"/>
      <c r="K41" s="2">
        <v>18</v>
      </c>
      <c r="L41" s="3">
        <f t="shared" si="2"/>
        <v>329.04</v>
      </c>
      <c r="M41" s="2"/>
      <c r="N41" s="11"/>
    </row>
    <row r="42" spans="1:14" ht="15.75">
      <c r="A42" s="10" t="s">
        <v>45</v>
      </c>
      <c r="B42" s="3">
        <v>19.43</v>
      </c>
      <c r="C42" s="2"/>
      <c r="D42" s="2"/>
      <c r="E42" s="2">
        <v>6</v>
      </c>
      <c r="F42" s="3">
        <f t="shared" si="0"/>
        <v>116.58</v>
      </c>
      <c r="G42" s="2"/>
      <c r="H42" s="2">
        <v>7</v>
      </c>
      <c r="I42" s="3">
        <f t="shared" si="1"/>
        <v>136.01</v>
      </c>
      <c r="J42" s="2"/>
      <c r="K42" s="2">
        <v>6</v>
      </c>
      <c r="L42" s="3">
        <f t="shared" si="2"/>
        <v>116.58</v>
      </c>
      <c r="M42" s="2"/>
      <c r="N42" s="11"/>
    </row>
    <row r="43" spans="1:14" ht="15.75">
      <c r="A43" s="10" t="s">
        <v>46</v>
      </c>
      <c r="B43" s="3">
        <v>16.96</v>
      </c>
      <c r="C43" s="2"/>
      <c r="D43" s="2"/>
      <c r="E43" s="2">
        <v>4</v>
      </c>
      <c r="F43" s="3">
        <f t="shared" si="0"/>
        <v>67.84</v>
      </c>
      <c r="G43" s="2"/>
      <c r="H43" s="2">
        <v>2</v>
      </c>
      <c r="I43" s="3">
        <f t="shared" si="1"/>
        <v>33.92</v>
      </c>
      <c r="J43" s="2"/>
      <c r="K43" s="2">
        <v>1</v>
      </c>
      <c r="L43" s="3">
        <f t="shared" si="2"/>
        <v>16.96</v>
      </c>
      <c r="M43" s="2"/>
      <c r="N43" s="11"/>
    </row>
    <row r="44" spans="1:14" ht="15.7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1"/>
    </row>
    <row r="45" spans="1:14" ht="15.7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1"/>
    </row>
    <row r="46" spans="1:14" ht="15.75">
      <c r="A46" s="10"/>
      <c r="B46" s="2"/>
      <c r="C46" s="4" t="s">
        <v>47</v>
      </c>
      <c r="D46" s="2"/>
      <c r="E46" s="2">
        <f>SUM(E3:E43)</f>
        <v>1319</v>
      </c>
      <c r="F46" s="2"/>
      <c r="G46" s="2"/>
      <c r="H46" s="2">
        <f>SUM(H3:H43)</f>
        <v>1182</v>
      </c>
      <c r="I46" s="2"/>
      <c r="J46" s="2"/>
      <c r="K46" s="2">
        <f>SUM(K3:K43)</f>
        <v>1314</v>
      </c>
      <c r="L46" s="2"/>
      <c r="M46" s="2"/>
      <c r="N46" s="11">
        <f>SUM(E46:K46)</f>
        <v>3815</v>
      </c>
    </row>
    <row r="47" spans="1:14" ht="15.75">
      <c r="A47" s="10"/>
      <c r="B47" s="2"/>
      <c r="C47" s="4" t="s">
        <v>48</v>
      </c>
      <c r="D47" s="2"/>
      <c r="E47" s="3">
        <f>SUM(F3:F43)/SUM(E3:E43)</f>
        <v>9.2983927217589084</v>
      </c>
      <c r="F47" s="3"/>
      <c r="G47" s="3"/>
      <c r="H47" s="3">
        <f>SUM(I3:I43)/SUM(H3:H43)</f>
        <v>10.46280879864636</v>
      </c>
      <c r="I47" s="3"/>
      <c r="J47" s="3"/>
      <c r="K47" s="3">
        <f>SUM(L3:L43)/SUM(K3:K43)</f>
        <v>10.04669710806697</v>
      </c>
      <c r="L47" s="5"/>
      <c r="M47" s="2"/>
      <c r="N47" s="13">
        <f>(SUM(F3:F43)+SUM(I3:I43)+SUM(L3:L43))/SUM(E46:K46)</f>
        <v>9.9169017038007858</v>
      </c>
    </row>
    <row r="48" spans="1:14" ht="15.75">
      <c r="A48" s="10"/>
      <c r="B48" s="2"/>
      <c r="C48" s="4" t="s">
        <v>49</v>
      </c>
      <c r="D48" s="2"/>
      <c r="E48" s="6">
        <f>E47/N47</f>
        <v>0.93763082457449132</v>
      </c>
      <c r="F48" s="6"/>
      <c r="G48" s="6"/>
      <c r="H48" s="6">
        <f>H47/N47</f>
        <v>1.0550481502338929</v>
      </c>
      <c r="I48" s="6"/>
      <c r="J48" s="6"/>
      <c r="K48" s="6">
        <f>K47/N47</f>
        <v>1.0130883019861374</v>
      </c>
      <c r="L48" s="2"/>
      <c r="M48" s="2"/>
      <c r="N48" s="11"/>
    </row>
    <row r="49" spans="1:14" ht="15.7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/>
    </row>
    <row r="50" spans="1:14" ht="15.75"/>
  </sheetData>
  <mergeCells count="1">
    <mergeCell ref="A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f56822-2deb-46c2-891d-0d0e519016c9" xsi:nil="true"/>
    <hyperlink xmlns="0ad9fb45-ece8-4ead-95e2-434a97411c10">
      <Url xsi:nil="true"/>
      <Description xsi:nil="true"/>
    </hyperlink>
    <lcf76f155ced4ddcb4097134ff3c332f xmlns="0ad9fb45-ece8-4ead-95e2-434a97411c1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146B830EADA4EAFFB12FD3B3C9D2B" ma:contentTypeVersion="19" ma:contentTypeDescription="Create a new document." ma:contentTypeScope="" ma:versionID="0fb331c126d6b0cd9d78e510599f9470">
  <xsd:schema xmlns:xsd="http://www.w3.org/2001/XMLSchema" xmlns:xs="http://www.w3.org/2001/XMLSchema" xmlns:p="http://schemas.microsoft.com/office/2006/metadata/properties" xmlns:ns2="0ad9fb45-ece8-4ead-95e2-434a97411c10" xmlns:ns3="58f56822-2deb-46c2-891d-0d0e519016c9" targetNamespace="http://schemas.microsoft.com/office/2006/metadata/properties" ma:root="true" ma:fieldsID="38b6994219314439188bbbcf52fbd4d4" ns2:_="" ns3:_="">
    <xsd:import namespace="0ad9fb45-ece8-4ead-95e2-434a97411c10"/>
    <xsd:import namespace="58f56822-2deb-46c2-891d-0d0e51901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hyperlink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9fb45-ece8-4ead-95e2-434a97411c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hyperlink" ma:index="20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cdb2b0-7700-4847-ab1b-b93d7df927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56822-2deb-46c2-891d-0d0e51901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50810b6-7dca-4094-b79f-a13ae6a8f3a7}" ma:internalName="TaxCatchAll" ma:showField="CatchAllData" ma:web="58f56822-2deb-46c2-891d-0d0e51901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5AED9-0233-45A5-ACBF-ABA3FC1291BF}"/>
</file>

<file path=customXml/itemProps2.xml><?xml version="1.0" encoding="utf-8"?>
<ds:datastoreItem xmlns:ds="http://schemas.openxmlformats.org/officeDocument/2006/customXml" ds:itemID="{1536F384-56A6-4C24-B5C6-8703695C3369}"/>
</file>

<file path=customXml/itemProps3.xml><?xml version="1.0" encoding="utf-8"?>
<ds:datastoreItem xmlns:ds="http://schemas.openxmlformats.org/officeDocument/2006/customXml" ds:itemID="{6819B534-0906-4DE6-8F4F-6A6A16493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Warren</dc:creator>
  <cp:keywords/>
  <dc:description/>
  <cp:lastModifiedBy>Emma Richardson</cp:lastModifiedBy>
  <cp:revision/>
  <dcterms:created xsi:type="dcterms:W3CDTF">2021-08-25T04:00:14Z</dcterms:created>
  <dcterms:modified xsi:type="dcterms:W3CDTF">2024-06-18T15:12:01Z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0x010100368146B830EADA4EAFFB12FD3B3C9D2B</vt:lpwstr>
  </property>
  <property fmtid="{D5CDD505-2E9C-101B-9397-08002B2CF9AE}" pid="3" name="MediaServiceImageTags">
    <vt:lpwstr/>
  </property>
</Properties>
</file>